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filterPrivacy="1"/>
  <xr:revisionPtr revIDLastSave="0" documentId="8_{A39E05D4-52CB-479D-81A8-B610F2EBC93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TART" sheetId="2" r:id="rId1"/>
    <sheet name="PERSONAL MONTHLY BUDGET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7" i="1"/>
  <c r="J5" i="1"/>
  <c r="E11" i="1"/>
  <c r="E7" i="1"/>
  <c r="J65" i="1"/>
  <c r="J63" i="1"/>
  <c r="J61" i="1"/>
  <c r="I59" i="1"/>
  <c r="H59" i="1"/>
  <c r="J57" i="1"/>
  <c r="I51" i="1"/>
  <c r="H51" i="1"/>
  <c r="I45" i="1"/>
  <c r="H45" i="1"/>
  <c r="I39" i="1"/>
  <c r="H39" i="1"/>
  <c r="I32" i="1"/>
  <c r="H32" i="1"/>
  <c r="I23" i="1"/>
  <c r="H23" i="1"/>
  <c r="D65" i="1"/>
  <c r="C65" i="1"/>
  <c r="D55" i="1"/>
  <c r="C55" i="1"/>
  <c r="D47" i="1"/>
  <c r="C47" i="1"/>
  <c r="D41" i="1"/>
  <c r="C41" i="1"/>
  <c r="D34" i="1"/>
  <c r="C34" i="1"/>
  <c r="D24" i="1"/>
  <c r="C24" i="1"/>
  <c r="E18" i="1"/>
  <c r="E19" i="1"/>
  <c r="E20" i="1"/>
  <c r="E21" i="1"/>
  <c r="E22" i="1"/>
  <c r="E23" i="1"/>
  <c r="E15" i="1"/>
  <c r="E16" i="1"/>
  <c r="E17" i="1"/>
  <c r="J54" i="1"/>
  <c r="J55" i="1"/>
  <c r="J56" i="1"/>
  <c r="J58" i="1"/>
  <c r="J48" i="1"/>
  <c r="J49" i="1"/>
  <c r="J50" i="1"/>
  <c r="J42" i="1"/>
  <c r="J43" i="1"/>
  <c r="J44" i="1"/>
  <c r="J35" i="1"/>
  <c r="J36" i="1"/>
  <c r="J37" i="1"/>
  <c r="J38" i="1"/>
  <c r="J26" i="1"/>
  <c r="J27" i="1"/>
  <c r="J28" i="1"/>
  <c r="J29" i="1"/>
  <c r="J30" i="1"/>
  <c r="J31" i="1"/>
  <c r="J14" i="1"/>
  <c r="J15" i="1"/>
  <c r="J16" i="1"/>
  <c r="J17" i="1"/>
  <c r="J18" i="1"/>
  <c r="J19" i="1"/>
  <c r="J20" i="1"/>
  <c r="J21" i="1"/>
  <c r="J22" i="1"/>
  <c r="E58" i="1"/>
  <c r="E59" i="1"/>
  <c r="E60" i="1"/>
  <c r="E61" i="1"/>
  <c r="E62" i="1"/>
  <c r="E63" i="1"/>
  <c r="E64" i="1"/>
  <c r="E50" i="1"/>
  <c r="E51" i="1"/>
  <c r="E52" i="1"/>
  <c r="E53" i="1"/>
  <c r="E54" i="1"/>
  <c r="E44" i="1"/>
  <c r="E45" i="1"/>
  <c r="E46" i="1"/>
  <c r="E37" i="1"/>
  <c r="E38" i="1"/>
  <c r="E39" i="1"/>
  <c r="E40" i="1"/>
  <c r="E27" i="1"/>
  <c r="E28" i="1"/>
  <c r="E29" i="1"/>
  <c r="E30" i="1"/>
  <c r="E31" i="1"/>
  <c r="E32" i="1"/>
  <c r="E33" i="1"/>
  <c r="E14" i="1"/>
  <c r="E24" i="1" s="1"/>
  <c r="J23" i="1" l="1"/>
  <c r="E55" i="1"/>
  <c r="E47" i="1"/>
  <c r="E41" i="1"/>
  <c r="E34" i="1"/>
  <c r="J39" i="1"/>
  <c r="J32" i="1"/>
  <c r="E65" i="1"/>
  <c r="J45" i="1"/>
  <c r="J51" i="1"/>
  <c r="J59" i="1"/>
</calcChain>
</file>

<file path=xl/sharedStrings.xml><?xml version="1.0" encoding="utf-8"?>
<sst xmlns="http://schemas.openxmlformats.org/spreadsheetml/2006/main" count="159" uniqueCount="98">
  <si>
    <t>ABOUT THIS TEMPLATE</t>
  </si>
  <si>
    <t>Use this personal monthly budget worksheet to track your projected and actual monthly income and projected and actual cost.</t>
  </si>
  <si>
    <t>Enter expenses incurred on various categories in respective tables.</t>
  </si>
  <si>
    <t>Projected balance, actual balance, and difference are auto-calculated.</t>
  </si>
  <si>
    <t>Note: </t>
  </si>
  <si>
    <t>Additional instructions have been provided in column A in PERSONAL MONTHLY BUDGET worksheet. This text has been intentionally hidden. To remove text, select column A, then select DELETE. To unhide text, select column A, then change font color.</t>
  </si>
  <si>
    <t>To learn more about tables in the worksheet, press SHIFT and then F10 within a table, select the TABLE option, and then select ALTERNATIVE TEXT.</t>
  </si>
  <si>
    <t>Create a Personal Monthly Budget in this worksheet. Helpful instructions on how to use this worksheet are in cells in this column. Arrow down to get started.</t>
  </si>
  <si>
    <t>PERSONAL MONTHLY BUDGET TRACKER</t>
  </si>
  <si>
    <t>Projected Monthly Income label is in cell at right. Enter Income 1 in cell E4 and Extra Income in E5 to calculate Total monthly income in E6. Next instruction is in cell A6.</t>
  </si>
  <si>
    <t>PROJECTED MONTHLY INCOME</t>
  </si>
  <si>
    <t>Income 1</t>
  </si>
  <si>
    <t>PROJECTED BALANCE 
(Projected income minus expenses)</t>
  </si>
  <si>
    <t>Extra income</t>
  </si>
  <si>
    <t>Projected Balance is auto calculated in cell J4, Actual Balance in J6, and Difference in J8. Next instruction is in cell A8.</t>
  </si>
  <si>
    <t>Total monthly income</t>
  </si>
  <si>
    <t>ACTUAL BALANCE 
(Actual income minus expenses)</t>
  </si>
  <si>
    <t>Actual Monthly Income label is in cell at right. Enter Income 1 in cell E8 and Extra Income in E9 to calculate Total monthly income in E10. Next instruction is in cell A12.</t>
  </si>
  <si>
    <t>ACTUAL MONTHLY INCOME</t>
  </si>
  <si>
    <t>DIFFERENCE 
(Actual minus projected)</t>
  </si>
  <si>
    <t>Enter details in Housing table starting in cell at right and in Entertainment table starting in cell G12. Next instruction is in cell A25.</t>
  </si>
  <si>
    <t>HOUSING</t>
  </si>
  <si>
    <t>Projected Cost</t>
  </si>
  <si>
    <t>Actual Cost</t>
  </si>
  <si>
    <t>Difference</t>
  </si>
  <si>
    <t>ENTERTAINMENT</t>
  </si>
  <si>
    <t>Mortgage or rent</t>
  </si>
  <si>
    <t>Night out</t>
  </si>
  <si>
    <t>Phone</t>
  </si>
  <si>
    <t>Music platforms</t>
  </si>
  <si>
    <t>Electricity</t>
  </si>
  <si>
    <t>Movies</t>
  </si>
  <si>
    <t>Gas</t>
  </si>
  <si>
    <t>Concerts</t>
  </si>
  <si>
    <t>Water and sewer</t>
  </si>
  <si>
    <t>Sporting events</t>
  </si>
  <si>
    <t>Cable</t>
  </si>
  <si>
    <t>Live theater</t>
  </si>
  <si>
    <t>Waste removal</t>
  </si>
  <si>
    <t>Other</t>
  </si>
  <si>
    <t>Maintenance or repairs</t>
  </si>
  <si>
    <t>Supplies</t>
  </si>
  <si>
    <t>Subtotal</t>
  </si>
  <si>
    <t>LOANS</t>
  </si>
  <si>
    <t>Enter details in Transportation table starting in cell at right and in Loans table starting in cell G24. Next instruction is in cell A35.</t>
  </si>
  <si>
    <t>TRANSPORTATION</t>
  </si>
  <si>
    <t>Personal</t>
  </si>
  <si>
    <t>Vehicle payment</t>
  </si>
  <si>
    <t>Student</t>
  </si>
  <si>
    <t>Maintenance</t>
  </si>
  <si>
    <t>Auto</t>
  </si>
  <si>
    <t>Insurance</t>
  </si>
  <si>
    <t>Credit card</t>
  </si>
  <si>
    <t>Licensing</t>
  </si>
  <si>
    <t>Fuel</t>
  </si>
  <si>
    <t>Bus/ride share</t>
  </si>
  <si>
    <t>TAXES</t>
  </si>
  <si>
    <t>Federal</t>
  </si>
  <si>
    <t>Enter details in Insurance table starting in cell at right and in Taxes table starting in cell G33. Next instruction is in cell A42.</t>
  </si>
  <si>
    <t>INSURANCE</t>
  </si>
  <si>
    <t>State</t>
  </si>
  <si>
    <t>Home</t>
  </si>
  <si>
    <t>Local</t>
  </si>
  <si>
    <t>Health</t>
  </si>
  <si>
    <t>Life</t>
  </si>
  <si>
    <t>SAVINGS OR INVESTMENTS</t>
  </si>
  <si>
    <t>Retirement account</t>
  </si>
  <si>
    <t>Enter details in Food table starting in cell at right and in Savings table starting in cell G40. Next instruction is in cell A48.</t>
  </si>
  <si>
    <t>FOOD</t>
  </si>
  <si>
    <t>Investment account</t>
  </si>
  <si>
    <t>Groceries</t>
  </si>
  <si>
    <t>Dining out</t>
  </si>
  <si>
    <t>GIFTS AND DONATIONS</t>
  </si>
  <si>
    <t>Charity 1</t>
  </si>
  <si>
    <t>Enter details in Pets table starting in cell at right and in Gifts table starting in cell G46. Next instruction is in cell A56.</t>
  </si>
  <si>
    <t>PETS</t>
  </si>
  <si>
    <t>Charity 2</t>
  </si>
  <si>
    <t>Food</t>
  </si>
  <si>
    <t>Charity 3</t>
  </si>
  <si>
    <t>Medical</t>
  </si>
  <si>
    <t>Grooming</t>
  </si>
  <si>
    <t>Toys</t>
  </si>
  <si>
    <t>LEGAL</t>
  </si>
  <si>
    <t>Attorney</t>
  </si>
  <si>
    <t>Alimony</t>
  </si>
  <si>
    <t>Payments on lien or judgment</t>
  </si>
  <si>
    <t>Enter details in Personal Care table starting in cell at right and in Legal table starting in cell G52. Next instruction is in cell A59.</t>
  </si>
  <si>
    <t>PERSONAL CARE</t>
  </si>
  <si>
    <t>Child support</t>
  </si>
  <si>
    <t>Hair/nails</t>
  </si>
  <si>
    <t>Total Projected Cost is auto calculated in cell J59, Total Actual Cost in J61, and Total Difference in J63.</t>
  </si>
  <si>
    <t>Clothing</t>
  </si>
  <si>
    <t>Dry cleaning</t>
  </si>
  <si>
    <t>TOTAL PROJECTED COST</t>
  </si>
  <si>
    <t>Gym</t>
  </si>
  <si>
    <t>Club/organization dues or fees</t>
  </si>
  <si>
    <t>TOTAL ACTUAL COST</t>
  </si>
  <si>
    <t>TOTAL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</si>
</sst>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6">
    <font>
      <sz val="10"/>
      <color theme="1" tint="0.24994659260841701"/>
      <name val="Calibri"/>
      <family val="2"/>
      <scheme val="minor"/>
    </font>
    <font>
      <sz val="10"/>
      <color theme="1" tint="0.24994659260841701"/>
      <name val="Century Gothic"/>
      <family val="2"/>
      <scheme val="major"/>
    </font>
    <font>
      <b/>
      <sz val="10"/>
      <color theme="1" tint="0.24994659260841701"/>
      <name val="Century Gothic"/>
      <family val="2"/>
      <scheme val="major"/>
    </font>
    <font>
      <sz val="22"/>
      <color theme="3" tint="0.24994659260841701"/>
      <name val="Century Gothic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16"/>
      <color theme="1" tint="0.24994659260841701"/>
      <name val="Century Gothic"/>
      <family val="2"/>
      <scheme val="major"/>
    </font>
    <font>
      <sz val="11"/>
      <color theme="0"/>
      <name val="Arial"/>
    </font>
    <font>
      <sz val="11"/>
      <color theme="1"/>
      <name val="Arial"/>
    </font>
    <font>
      <sz val="10"/>
      <color theme="0"/>
      <name val="Arial"/>
    </font>
    <font>
      <sz val="10"/>
      <color theme="1" tint="0.24994659260841701"/>
      <name val="Arial"/>
    </font>
    <font>
      <sz val="11"/>
      <color theme="1" tint="0.24994659260841701"/>
      <name val="Arial"/>
    </font>
    <font>
      <b/>
      <sz val="11"/>
      <color theme="1" tint="0.24994659260841701"/>
      <name val="Arial"/>
    </font>
    <font>
      <b/>
      <sz val="18"/>
      <color rgb="FF403A60"/>
      <name val="Arial"/>
    </font>
    <font>
      <sz val="11"/>
      <color theme="1" tint="0.249977111117893"/>
      <name val="Arial"/>
    </font>
    <font>
      <b/>
      <sz val="11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403A60"/>
        <bgColor indexed="64"/>
      </patternFill>
    </fill>
    <fill>
      <patternFill patternType="solid">
        <fgColor rgb="FF6068B2"/>
        <bgColor indexed="64"/>
      </patternFill>
    </fill>
    <fill>
      <patternFill patternType="solid">
        <fgColor rgb="FF7A93DC"/>
        <bgColor indexed="64"/>
      </patternFill>
    </fill>
    <fill>
      <patternFill patternType="solid">
        <fgColor rgb="FF514689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">
    <xf numFmtId="0" fontId="0" fillId="0" borderId="0"/>
    <xf numFmtId="0" fontId="3" fillId="0" borderId="7" applyNumberFormat="0" applyFill="0" applyAlignment="0" applyProtection="0"/>
    <xf numFmtId="0" fontId="1" fillId="0" borderId="8" applyNumberFormat="0" applyFill="0" applyBorder="0" applyAlignment="0" applyProtection="0"/>
    <xf numFmtId="0" fontId="2" fillId="0" borderId="9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1" fillId="0" borderId="5" xfId="2" applyFont="1" applyFill="1" applyBorder="1" applyAlignment="1">
      <alignment vertical="center"/>
    </xf>
    <xf numFmtId="0" fontId="11" fillId="0" borderId="6" xfId="2" applyFont="1" applyFill="1" applyBorder="1" applyAlignment="1">
      <alignment vertical="center"/>
    </xf>
    <xf numFmtId="0" fontId="11" fillId="0" borderId="0" xfId="0" applyFont="1" applyFill="1"/>
    <xf numFmtId="8" fontId="12" fillId="0" borderId="1" xfId="0" applyNumberFormat="1" applyFont="1" applyFill="1" applyBorder="1" applyAlignment="1">
      <alignment vertical="center"/>
    </xf>
    <xf numFmtId="8" fontId="12" fillId="0" borderId="4" xfId="0" applyNumberFormat="1" applyFont="1" applyFill="1" applyBorder="1"/>
    <xf numFmtId="164" fontId="11" fillId="0" borderId="0" xfId="0" applyNumberFormat="1" applyFont="1" applyFill="1"/>
    <xf numFmtId="0" fontId="11" fillId="0" borderId="0" xfId="0" applyFont="1" applyFill="1" applyAlignment="1">
      <alignment horizontal="center"/>
    </xf>
    <xf numFmtId="0" fontId="11" fillId="0" borderId="13" xfId="2" applyFont="1" applyFill="1" applyBorder="1" applyAlignment="1">
      <alignment vertical="center"/>
    </xf>
    <xf numFmtId="8" fontId="11" fillId="0" borderId="4" xfId="0" applyNumberFormat="1" applyFont="1" applyFill="1" applyBorder="1"/>
    <xf numFmtId="8" fontId="11" fillId="0" borderId="1" xfId="0" applyNumberFormat="1" applyFont="1" applyFill="1" applyBorder="1"/>
    <xf numFmtId="0" fontId="11" fillId="0" borderId="15" xfId="0" applyFont="1" applyFill="1" applyBorder="1"/>
    <xf numFmtId="0" fontId="11" fillId="0" borderId="15" xfId="0" applyFont="1" applyFill="1" applyBorder="1" applyAlignment="1">
      <alignment wrapText="1"/>
    </xf>
    <xf numFmtId="164" fontId="11" fillId="0" borderId="15" xfId="0" applyNumberFormat="1" applyFont="1" applyFill="1" applyBorder="1"/>
    <xf numFmtId="164" fontId="11" fillId="0" borderId="15" xfId="0" applyNumberFormat="1" applyFont="1" applyFill="1" applyBorder="1" applyAlignment="1">
      <alignment horizontal="right"/>
    </xf>
    <xf numFmtId="0" fontId="11" fillId="3" borderId="15" xfId="0" applyFont="1" applyFill="1" applyBorder="1"/>
    <xf numFmtId="0" fontId="11" fillId="3" borderId="15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0" borderId="16" xfId="0" applyFont="1" applyFill="1" applyBorder="1"/>
    <xf numFmtId="164" fontId="11" fillId="0" borderId="14" xfId="0" applyNumberFormat="1" applyFont="1" applyFill="1" applyBorder="1"/>
    <xf numFmtId="0" fontId="11" fillId="0" borderId="16" xfId="0" applyFont="1" applyFill="1" applyBorder="1" applyAlignment="1"/>
    <xf numFmtId="0" fontId="11" fillId="0" borderId="16" xfId="0" applyFont="1" applyFill="1" applyBorder="1" applyAlignment="1">
      <alignment wrapText="1"/>
    </xf>
    <xf numFmtId="0" fontId="11" fillId="0" borderId="15" xfId="0" applyFont="1" applyFill="1" applyBorder="1" applyAlignment="1"/>
    <xf numFmtId="0" fontId="7" fillId="3" borderId="10" xfId="2" applyFont="1" applyFill="1" applyBorder="1" applyAlignment="1">
      <alignment vertical="center" wrapText="1"/>
    </xf>
    <xf numFmtId="0" fontId="7" fillId="3" borderId="11" xfId="2" applyFont="1" applyFill="1" applyBorder="1" applyAlignment="1">
      <alignment vertical="center" wrapText="1"/>
    </xf>
    <xf numFmtId="0" fontId="7" fillId="3" borderId="12" xfId="2" applyFont="1" applyFill="1" applyBorder="1" applyAlignment="1">
      <alignment vertical="center" wrapText="1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7" fillId="4" borderId="4" xfId="2" applyFont="1" applyFill="1" applyBorder="1" applyAlignment="1">
      <alignment vertical="center" wrapText="1"/>
    </xf>
    <xf numFmtId="0" fontId="13" fillId="0" borderId="0" xfId="0" applyFont="1" applyFill="1" applyAlignment="1">
      <alignment horizontal="left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 wrapText="1"/>
    </xf>
    <xf numFmtId="0" fontId="7" fillId="4" borderId="1" xfId="2" applyFont="1" applyFill="1" applyBorder="1" applyAlignment="1">
      <alignment horizontal="left" vertical="center"/>
    </xf>
    <xf numFmtId="0" fontId="11" fillId="3" borderId="0" xfId="0" applyFont="1" applyFill="1"/>
    <xf numFmtId="164" fontId="14" fillId="0" borderId="15" xfId="0" applyNumberFormat="1" applyFont="1" applyFill="1" applyBorder="1"/>
    <xf numFmtId="164" fontId="14" fillId="0" borderId="16" xfId="0" applyNumberFormat="1" applyFont="1" applyFill="1" applyBorder="1"/>
    <xf numFmtId="0" fontId="11" fillId="4" borderId="15" xfId="0" applyFont="1" applyFill="1" applyBorder="1"/>
    <xf numFmtId="0" fontId="11" fillId="4" borderId="15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5" borderId="15" xfId="0" applyFont="1" applyFill="1" applyBorder="1" applyAlignment="1">
      <alignment wrapText="1"/>
    </xf>
    <xf numFmtId="0" fontId="11" fillId="5" borderId="0" xfId="0" applyFont="1" applyFill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3" borderId="15" xfId="0" applyFont="1" applyFill="1" applyBorder="1" applyAlignment="1">
      <alignment wrapText="1"/>
    </xf>
    <xf numFmtId="0" fontId="11" fillId="5" borderId="15" xfId="0" applyFont="1" applyFill="1" applyBorder="1"/>
    <xf numFmtId="0" fontId="12" fillId="0" borderId="16" xfId="0" applyFont="1" applyFill="1" applyBorder="1"/>
    <xf numFmtId="0" fontId="12" fillId="0" borderId="15" xfId="0" applyFont="1" applyFill="1" applyBorder="1"/>
    <xf numFmtId="0" fontId="15" fillId="3" borderId="1" xfId="3" applyFont="1" applyFill="1" applyBorder="1" applyAlignment="1">
      <alignment horizontal="left" vertical="center"/>
    </xf>
    <xf numFmtId="0" fontId="15" fillId="6" borderId="1" xfId="3" applyFont="1" applyFill="1" applyBorder="1" applyAlignment="1">
      <alignment horizontal="left" vertical="center"/>
    </xf>
    <xf numFmtId="0" fontId="15" fillId="4" borderId="1" xfId="3" applyFont="1" applyFill="1" applyBorder="1" applyAlignment="1">
      <alignment horizontal="left" vertical="center"/>
    </xf>
    <xf numFmtId="0" fontId="7" fillId="6" borderId="1" xfId="2" applyFont="1" applyFill="1" applyBorder="1" applyAlignment="1">
      <alignment horizontal="left" vertical="center" wrapText="1"/>
    </xf>
    <xf numFmtId="0" fontId="7" fillId="6" borderId="1" xfId="2" applyFont="1" applyFill="1" applyBorder="1" applyAlignment="1">
      <alignment horizontal="left" vertical="center"/>
    </xf>
  </cellXfs>
  <cellStyles count="4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</cellStyles>
  <dxfs count="141">
    <dxf>
      <font>
        <sz val="11"/>
        <name val="Arial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alignment wrapText="1"/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6068B2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7A93DC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403A60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403A60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6068B2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7A93DC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403A60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403A60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6068B2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6068B2"/>
        </patternFill>
      </fill>
    </dxf>
    <dxf>
      <font>
        <sz val="11"/>
        <name val="Arial"/>
      </font>
      <numFmt numFmtId="164" formatCode="&quot;$&quot;#,##0.00"/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numFmt numFmtId="164" formatCode="&quot;$&quot;#,##0.00"/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b/>
        <sz val="11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solid">
          <fgColor indexed="64"/>
          <bgColor rgb="FF403A60"/>
        </patternFill>
      </fill>
    </dxf>
    <dxf>
      <font>
        <sz val="11"/>
        <name val="Arial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sz val="11"/>
        <color theme="1" tint="0.249977111117893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color theme="1" tint="0.249977111117893"/>
        <name val="Arial"/>
      </font>
      <fill>
        <patternFill patternType="none"/>
      </fill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  <alignment vertical="bottom"/>
      <border>
        <right style="thin">
          <color theme="0" tint="-0.3499862666707357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465926084170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 tint="-0.34998626667073579"/>
        </right>
        <top/>
        <bottom/>
      </border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sz val="11"/>
        <name val="Arial"/>
      </font>
      <fill>
        <patternFill patternType="none"/>
      </fill>
    </dxf>
    <dxf>
      <font>
        <color rgb="FFC00000"/>
      </font>
    </dxf>
    <dxf>
      <font>
        <color rgb="FFC00000"/>
      </font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 tint="-0.499984740745262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Light9" defaultPivotStyle="PivotStyleLight16">
    <tableStyle name="Personal monthly budget" pivot="0" count="7" xr9:uid="{00000000-0011-0000-FFFF-FFFF00000000}">
      <tableStyleElement type="wholeTable" dxfId="140"/>
      <tableStyleElement type="headerRow" dxfId="139"/>
      <tableStyleElement type="totalRow" dxfId="138"/>
      <tableStyleElement type="firstColumn" dxfId="137"/>
      <tableStyleElement type="lastColumn" dxfId="136"/>
      <tableStyleElement type="firstRowStripe" dxfId="135"/>
      <tableStyleElement type="firstColumnStripe" dxfId="134"/>
    </tableStyle>
  </tableStyles>
  <colors>
    <mruColors>
      <color rgb="FF6068B2"/>
      <color rgb="FF514689"/>
      <color rgb="FF403A60"/>
      <color rgb="FF7A9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952500</xdr:colOff>
      <xdr:row>0</xdr:row>
      <xdr:rowOff>266700</xdr:rowOff>
    </xdr:from>
    <xdr:to>
      <xdr:col>9</xdr:col>
      <xdr:colOff>752475</xdr:colOff>
      <xdr:row>2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42CFD7-4ECE-8C1C-6734-6519284FF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266700"/>
          <a:ext cx="1733550" cy="5048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using" displayName="Housing" ref="B13:E24" totalsRowCount="1" headerRowDxfId="131" dataDxfId="130" totalsRowDxfId="129">
  <autoFilter ref="B13:E23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HOUSING" totalsRowLabel="Subtotal" dataDxfId="127" totalsRowDxfId="128"/>
    <tableColumn id="2" xr3:uid="{00000000-0010-0000-0000-000002000000}" name="Projected Cost" totalsRowFunction="custom" dataDxfId="125" totalsRowDxfId="126">
      <totalsRowFormula>SUM(Housing[Projected Cost])</totalsRowFormula>
    </tableColumn>
    <tableColumn id="3" xr3:uid="{00000000-0010-0000-0000-000003000000}" name="Actual Cost" totalsRowFunction="custom" dataDxfId="123" totalsRowDxfId="124">
      <totalsRowFormula>SUM(Housing[Actual Cost])</totalsRowFormula>
    </tableColumn>
    <tableColumn id="4" xr3:uid="{00000000-0010-0000-0000-000004000000}" name="Difference" totalsRowFunction="sum" dataDxfId="121" totalsRowDxfId="122">
      <calculatedColumnFormula>Housing[[#This Row],[Projected Cost]]-Housing[[#This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Housing Costs in this table. Difference is auto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ntertainment" displayName="Entertainment" ref="G13:J23" totalsRowCount="1" headerRowDxfId="120" dataDxfId="119" totalsRowDxfId="118" headerRowCellStyle="Normal">
  <autoFilter ref="G13:J22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ENTERTAINMENT" totalsRowLabel="Subtotal" dataDxfId="116" totalsRowDxfId="117"/>
    <tableColumn id="2" xr3:uid="{00000000-0010-0000-0100-000002000000}" name="Projected Cost" totalsRowFunction="custom" dataDxfId="114" totalsRowDxfId="115">
      <totalsRowFormula>SUM(Entertainment[Projected Cost])</totalsRowFormula>
    </tableColumn>
    <tableColumn id="3" xr3:uid="{00000000-0010-0000-0100-000003000000}" name="Actual Cost" totalsRowFunction="custom" dataDxfId="112" totalsRowDxfId="113">
      <totalsRowFormula>SUM(Entertainment[Actual Cost])</totalsRowFormula>
    </tableColumn>
    <tableColumn id="4" xr3:uid="{00000000-0010-0000-0100-000004000000}" name="Difference" totalsRowFunction="sum" dataDxfId="110" totalsRowDxfId="111">
      <calculatedColumnFormula>Entertainment[[#This Row],[Projected Cost]]-Entertainment[[#This Row],[Actual Cost]]</calculatedColumnFormula>
    </tableColumn>
  </tableColumns>
  <tableStyleInfo name="TableStyleLight8" showFirstColumn="0" showLastColumn="1" showRowStripes="0" showColumnStripes="0"/>
  <extLst>
    <ext xmlns:x14="http://schemas.microsoft.com/office/spreadsheetml/2009/9/main" uri="{504A1905-F514-4f6f-8877-14C23A59335A}">
      <x14:table altTextSummary="Enter Projected and Actual Entertainment Costs in this table. Difference is auto calcul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oans" displayName="Loans" ref="G25:J32" totalsRowCount="1" headerRowDxfId="109" dataDxfId="108" totalsRowDxfId="107">
  <autoFilter ref="G25:J31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LOANS" totalsRowLabel="Subtotal" dataDxfId="105" totalsRowDxfId="106"/>
    <tableColumn id="2" xr3:uid="{00000000-0010-0000-0200-000002000000}" name="Projected Cost" totalsRowFunction="custom" dataDxfId="103" totalsRowDxfId="104">
      <totalsRowFormula>SUM(Loans[Projected Cost])</totalsRowFormula>
    </tableColumn>
    <tableColumn id="3" xr3:uid="{00000000-0010-0000-0200-000003000000}" name="Actual Cost" totalsRowFunction="custom" dataDxfId="101" totalsRowDxfId="102">
      <totalsRowFormula>SUM(Loans[Actual Cost])</totalsRowFormula>
    </tableColumn>
    <tableColumn id="4" xr3:uid="{00000000-0010-0000-0200-000004000000}" name="Difference" totalsRowFunction="sum" dataDxfId="99" totalsRowDxfId="100">
      <calculatedColumnFormula>Loans[[#This Row],[Projected Cost]]-Loans[[#This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Loan Costs in this table. Difference is auto calculated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ransportation" displayName="Transportation" ref="B26:E34" totalsRowCount="1" headerRowDxfId="98" dataDxfId="97" totalsRowDxfId="96" headerRowCellStyle="Normal">
  <autoFilter ref="B26:E33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TRANSPORTATION" totalsRowLabel="Subtotal" dataDxfId="94" totalsRowDxfId="95"/>
    <tableColumn id="2" xr3:uid="{00000000-0010-0000-0300-000002000000}" name="Projected Cost" totalsRowFunction="custom" dataDxfId="92" totalsRowDxfId="93">
      <totalsRowFormula>SUM(Transportation[Projected Cost])</totalsRowFormula>
    </tableColumn>
    <tableColumn id="3" xr3:uid="{00000000-0010-0000-0300-000003000000}" name="Actual Cost" totalsRowFunction="custom" dataDxfId="90" totalsRowDxfId="91">
      <totalsRowFormula>SUM(Transportation[Actual Cost])</totalsRowFormula>
    </tableColumn>
    <tableColumn id="4" xr3:uid="{00000000-0010-0000-0300-000004000000}" name="Difference" totalsRowFunction="sum" dataDxfId="88" totalsRowDxfId="89">
      <calculatedColumnFormula>Transportation[[#This Row],[Projected Cost]]-Transportation[[#This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Transportation Costs in this table. Difference is auto calculat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nsurance" displayName="Insurance" ref="B36:E41" totalsRowCount="1" headerRowDxfId="87" dataDxfId="86" totalsRowDxfId="85" headerRowCellStyle="Normal">
  <autoFilter ref="B36:E40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INSURANCE" totalsRowLabel="Subtotal" dataDxfId="83" totalsRowDxfId="84"/>
    <tableColumn id="2" xr3:uid="{00000000-0010-0000-0400-000002000000}" name="Projected Cost" totalsRowFunction="custom" dataDxfId="81" totalsRowDxfId="82">
      <totalsRowFormula>SUM(Insurance[Projected Cost])</totalsRowFormula>
    </tableColumn>
    <tableColumn id="3" xr3:uid="{00000000-0010-0000-0400-000003000000}" name="Actual Cost" totalsRowFunction="custom" dataDxfId="79" totalsRowDxfId="80">
      <totalsRowFormula>SUM(Insurance[Actual Cost])</totalsRowFormula>
    </tableColumn>
    <tableColumn id="4" xr3:uid="{00000000-0010-0000-0400-000004000000}" name="Difference" totalsRowFunction="sum" dataDxfId="77" totalsRowDxfId="78">
      <calculatedColumnFormula>Insurance[[#This Row],[Projected Cost]]-Insurance[[#This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Insurance Costs in this table. Difference is auto calculate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xes" displayName="Taxes" ref="G34:J39" totalsRowCount="1" headerRowDxfId="76" dataDxfId="75" totalsRowDxfId="74" headerRowCellStyle="Normal">
  <autoFilter ref="G34:J38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TAXES" totalsRowLabel="Subtotal" dataDxfId="72" totalsRowDxfId="73"/>
    <tableColumn id="2" xr3:uid="{00000000-0010-0000-0500-000002000000}" name="Projected Cost" totalsRowFunction="custom" dataDxfId="70" totalsRowDxfId="71">
      <totalsRowFormula>SUM(Taxes[Projected Cost])</totalsRowFormula>
    </tableColumn>
    <tableColumn id="3" xr3:uid="{00000000-0010-0000-0500-000003000000}" name="Actual Cost" totalsRowFunction="custom" dataDxfId="68" totalsRowDxfId="69">
      <totalsRowFormula>SUM(Taxes[Actual Cost])</totalsRowFormula>
    </tableColumn>
    <tableColumn id="4" xr3:uid="{00000000-0010-0000-0500-000004000000}" name="Difference" totalsRowFunction="sum" dataDxfId="66" totalsRowDxfId="67">
      <calculatedColumnFormula>Taxes[[#This Row],[Projected Cost]]-Taxes[[#This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Taxes Costs in this table. Difference is auto calculated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avings" displayName="Savings" ref="G41:J45" totalsRowCount="1" headerRowDxfId="65" dataDxfId="64" totalsRowDxfId="63" headerRowCellStyle="Normal">
  <autoFilter ref="G41:J44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600-000001000000}" name="SAVINGS OR INVESTMENTS" totalsRowLabel="Subtotal" dataDxfId="61" totalsRowDxfId="62"/>
    <tableColumn id="2" xr3:uid="{00000000-0010-0000-0600-000002000000}" name="Projected Cost" totalsRowFunction="custom" dataDxfId="59" totalsRowDxfId="60">
      <totalsRowFormula>SUM(Savings[Projected Cost])</totalsRowFormula>
    </tableColumn>
    <tableColumn id="3" xr3:uid="{00000000-0010-0000-0600-000003000000}" name="Actual Cost" totalsRowFunction="custom" dataDxfId="57" totalsRowDxfId="58">
      <totalsRowFormula>SUM(Savings[Actual Cost])</totalsRowFormula>
    </tableColumn>
    <tableColumn id="4" xr3:uid="{00000000-0010-0000-0600-000004000000}" name="Difference" totalsRowFunction="sum" dataDxfId="55" totalsRowDxfId="56">
      <calculatedColumnFormula>Savings[[#This Row],[Projected Cost]]-Savings[[#This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Costs for Savings or Investments in this table. Difference is auto calculated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Food" displayName="Food" ref="B43:E47" totalsRowCount="1" headerRowDxfId="54" dataDxfId="53" totalsRowDxfId="52" headerRowCellStyle="Normal">
  <autoFilter ref="B43:E46" xr:uid="{00000000-0009-0000-0100-00000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700-000001000000}" name="FOOD" totalsRowLabel="Subtotal" dataDxfId="50" totalsRowDxfId="51"/>
    <tableColumn id="2" xr3:uid="{00000000-0010-0000-0700-000002000000}" name="Projected Cost" totalsRowFunction="custom" dataDxfId="48" totalsRowDxfId="49">
      <totalsRowFormula>SUM(Food[Projected Cost])</totalsRowFormula>
    </tableColumn>
    <tableColumn id="3" xr3:uid="{00000000-0010-0000-0700-000003000000}" name="Actual Cost" totalsRowFunction="custom" dataDxfId="46" totalsRowDxfId="47">
      <totalsRowFormula>SUM(Food[Actual Cost])</totalsRowFormula>
    </tableColumn>
    <tableColumn id="4" xr3:uid="{00000000-0010-0000-0700-000004000000}" name="Difference" totalsRowFunction="sum" dataDxfId="44" totalsRowDxfId="45">
      <calculatedColumnFormula>Food[[#This Row],[Projected Cost]]-Food[[#This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Food Costs in this table. Difference is auto calculated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Gifts" displayName="Gifts" ref="G47:J51" totalsRowCount="1" headerRowDxfId="43" dataDxfId="42" totalsRowDxfId="41" headerRowCellStyle="Normal">
  <autoFilter ref="G47:J50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800-000001000000}" name="GIFTS AND DONATIONS" totalsRowLabel="Subtotal" dataDxfId="39" totalsRowDxfId="40"/>
    <tableColumn id="2" xr3:uid="{00000000-0010-0000-0800-000002000000}" name="Projected Cost" totalsRowFunction="custom" dataDxfId="37" totalsRowDxfId="38">
      <totalsRowFormula>SUM(Gifts[Projected Cost])</totalsRowFormula>
    </tableColumn>
    <tableColumn id="3" xr3:uid="{00000000-0010-0000-0800-000003000000}" name="Actual Cost" totalsRowFunction="custom" dataDxfId="35" totalsRowDxfId="36">
      <totalsRowFormula>SUM(Gifts[Actual Cost])</totalsRowFormula>
    </tableColumn>
    <tableColumn id="4" xr3:uid="{00000000-0010-0000-0800-000004000000}" name="Difference" totalsRowFunction="sum" dataDxfId="33" totalsRowDxfId="34">
      <calculatedColumnFormula>Gifts[[#This Row],[Projected Cost]]-Gifts[[#This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Costs for Gifts and Donations in this table. Difference is auto calculated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Pets" displayName="Pets" ref="B49:E55" totalsRowCount="1" headerRowDxfId="32" dataDxfId="31" totalsRowDxfId="30">
  <autoFilter ref="B49:E54" xr:uid="{00000000-0009-0000-0100-00000A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900-000001000000}" name="PETS" totalsRowLabel="Subtotal" dataDxfId="28" totalsRowDxfId="29"/>
    <tableColumn id="2" xr3:uid="{00000000-0010-0000-0900-000002000000}" name="Projected Cost" totalsRowFunction="custom" dataDxfId="26" totalsRowDxfId="27">
      <totalsRowFormula>SUM(Pets[Projected Cost])</totalsRowFormula>
    </tableColumn>
    <tableColumn id="3" xr3:uid="{00000000-0010-0000-0900-000003000000}" name="Actual Cost" totalsRowFunction="custom" dataDxfId="24" totalsRowDxfId="25">
      <totalsRowFormula>SUM(Pets[Actual Cost])</totalsRowFormula>
    </tableColumn>
    <tableColumn id="4" xr3:uid="{00000000-0010-0000-0900-000004000000}" name="Difference" totalsRowFunction="sum" dataDxfId="22" totalsRowDxfId="23">
      <calculatedColumnFormula>Pets[[#This Row],[Projected Cost]]-Pets[[#This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Pets Costs in this table. Difference is auto calculated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Legal" displayName="Legal" ref="G53:J59" totalsRowCount="1" headerRowDxfId="21" dataDxfId="20" totalsRowDxfId="19" headerRowCellStyle="Normal">
  <autoFilter ref="G53:J58" xr:uid="{00000000-0009-0000-0100-00000B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A00-000001000000}" name="LEGAL" totalsRowLabel="Subtotal" dataDxfId="17" totalsRowDxfId="18"/>
    <tableColumn id="2" xr3:uid="{00000000-0010-0000-0A00-000002000000}" name="Projected Cost" totalsRowFunction="custom" dataDxfId="15" totalsRowDxfId="16">
      <totalsRowFormula>SUM(Legal[Projected Cost])</totalsRowFormula>
    </tableColumn>
    <tableColumn id="3" xr3:uid="{00000000-0010-0000-0A00-000003000000}" name="Actual Cost" totalsRowFunction="custom" dataDxfId="13" totalsRowDxfId="14">
      <totalsRowFormula>SUM(Legal[Actual Cost])</totalsRowFormula>
    </tableColumn>
    <tableColumn id="4" xr3:uid="{00000000-0010-0000-0A00-000004000000}" name="Difference" totalsRowFunction="sum" dataDxfId="11" totalsRowDxfId="12">
      <calculatedColumnFormula>Legal[[#This Row],[Projected Cost]]-Legal[[#This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Legal Costs in this table. Difference is auto calculated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ersonalCare" displayName="PersonalCare" ref="B57:E65" totalsRowCount="1" headerRowDxfId="10" dataDxfId="9" totalsRowDxfId="8">
  <autoFilter ref="B57:E64" xr:uid="{00000000-0009-0000-0100-00000C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B00-000001000000}" name="PERSONAL CARE" totalsRowLabel="Subtotal" dataDxfId="6" totalsRowDxfId="7"/>
    <tableColumn id="2" xr3:uid="{00000000-0010-0000-0B00-000002000000}" name="Projected Cost" totalsRowFunction="custom" dataDxfId="4" totalsRowDxfId="5">
      <totalsRowFormula>SUM(PersonalCare[Projected Cost])</totalsRowFormula>
    </tableColumn>
    <tableColumn id="3" xr3:uid="{00000000-0010-0000-0B00-000003000000}" name="Actual Cost" totalsRowFunction="custom" dataDxfId="2" totalsRowDxfId="3">
      <totalsRowFormula>SUM(PersonalCare[Actual Cost])</totalsRowFormula>
    </tableColumn>
    <tableColumn id="4" xr3:uid="{00000000-0010-0000-0B00-000004000000}" name="Difference" totalsRowFunction="sum" dataDxfId="0" totalsRowDxfId="1">
      <calculatedColumnFormula>PersonalCare[[#This Row],[Projected Cost]]-PersonalCare[[#This Row],[Actual Cost]]</calculatedColumnFormula>
    </tableColumn>
  </tableColumns>
  <tableStyleInfo name="TableStyleLight8" showFirstColumn="1" showLastColumn="1" showRowStripes="0" showColumnStripes="0"/>
  <extLst>
    <ext xmlns:x14="http://schemas.microsoft.com/office/spreadsheetml/2009/9/main" uri="{504A1905-F514-4f6f-8877-14C23A59335A}">
      <x14:table altTextSummary="Enter Projected and Actual Personal Care Costs in this table. Difference is auto calculated"/>
    </ext>
  </extLst>
</table>
</file>

<file path=xl/theme/theme1.xml><?xml version="1.0" encoding="utf-8"?>
<a:theme xmlns:a="http://schemas.openxmlformats.org/drawingml/2006/main" name="WeightLossTracker">
  <a:themeElements>
    <a:clrScheme name="WeightLossTracke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7B0B8"/>
      </a:accent1>
      <a:accent2>
        <a:srgbClr val="FF6B6B"/>
      </a:accent2>
      <a:accent3>
        <a:srgbClr val="556270"/>
      </a:accent3>
      <a:accent4>
        <a:srgbClr val="81B63C"/>
      </a:accent4>
      <a:accent5>
        <a:srgbClr val="ED932C"/>
      </a:accent5>
      <a:accent6>
        <a:srgbClr val="A0729D"/>
      </a:accent6>
      <a:hlink>
        <a:srgbClr val="39ADDC"/>
      </a:hlink>
      <a:folHlink>
        <a:srgbClr val="895EA7"/>
      </a:folHlink>
    </a:clrScheme>
    <a:fontScheme name="Finance charge">
      <a:majorFont>
        <a:latin typeface="Century Gothic"/>
        <a:ea typeface=""/>
        <a:cs typeface=""/>
      </a:majorFont>
      <a:minorFont>
        <a:latin typeface="Calibri"/>
        <a:ea typeface=""/>
        <a:cs typeface=""/>
      </a:minorFont>
    </a:fontScheme>
    <a:fmtScheme name="Spring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100000"/>
                <a:shade val="85000"/>
                <a:lumMod val="8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7000"/>
                <a:satMod val="100000"/>
                <a:lumMod val="110000"/>
              </a:schemeClr>
            </a:gs>
            <a:gs pos="100000">
              <a:schemeClr val="phClr">
                <a:shade val="85000"/>
                <a:lumMod val="80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88900" dist="38100" dir="5400000" algn="ctr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5400000"/>
            </a:lightRig>
          </a:scene3d>
          <a:sp3d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100000"/>
                <a:hueMod val="100000"/>
                <a:satMod val="106000"/>
                <a:lumMod val="100000"/>
              </a:schemeClr>
            </a:gs>
            <a:gs pos="88000">
              <a:schemeClr val="phClr">
                <a:tint val="90000"/>
                <a:shade val="68000"/>
                <a:hueMod val="100000"/>
                <a:satMod val="114000"/>
                <a:lumMod val="74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4000"/>
                <a:shade val="100000"/>
                <a:hueMod val="100000"/>
                <a:satMod val="118000"/>
                <a:lumMod val="100000"/>
              </a:schemeClr>
            </a:gs>
            <a:gs pos="100000">
              <a:schemeClr val="phClr">
                <a:tint val="98000"/>
                <a:shade val="68000"/>
                <a:hueMod val="100000"/>
                <a:satMod val="118000"/>
                <a:lumMod val="82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B1:B7"/>
  <sheetViews>
    <sheetView showGridLines="0" workbookViewId="0"/>
  </sheetViews>
  <sheetFormatPr defaultRowHeight="12.75"/>
  <cols>
    <col min="1" max="1" width="2.7109375" customWidth="1"/>
    <col min="2" max="2" width="80.7109375" customWidth="1"/>
    <col min="3" max="3" width="2.7109375" customWidth="1"/>
  </cols>
  <sheetData>
    <row r="1" spans="2:2" s="4" customFormat="1" ht="30" customHeight="1">
      <c r="B1" s="3" t="s">
        <v>0</v>
      </c>
    </row>
    <row r="2" spans="2:2" ht="30" customHeight="1">
      <c r="B2" s="1" t="s">
        <v>1</v>
      </c>
    </row>
    <row r="3" spans="2:2" ht="30" customHeight="1">
      <c r="B3" s="1" t="s">
        <v>2</v>
      </c>
    </row>
    <row r="4" spans="2:2" ht="30" customHeight="1">
      <c r="B4" s="1" t="s">
        <v>3</v>
      </c>
    </row>
    <row r="5" spans="2:2" ht="30" customHeight="1">
      <c r="B5" s="2" t="s">
        <v>4</v>
      </c>
    </row>
    <row r="6" spans="2:2" ht="45.75" customHeight="1">
      <c r="B6" s="1" t="s">
        <v>5</v>
      </c>
    </row>
    <row r="7" spans="2:2" ht="36.75" customHeight="1">
      <c r="B7" s="1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autoPageBreaks="0" fitToPage="1"/>
  </sheetPr>
  <dimension ref="A1:J66"/>
  <sheetViews>
    <sheetView showGridLines="0" tabSelected="1" topLeftCell="A3" workbookViewId="0">
      <selection activeCell="G9" sqref="G9:I10"/>
    </sheetView>
  </sheetViews>
  <sheetFormatPr defaultRowHeight="12.75"/>
  <cols>
    <col min="1" max="1" width="2.7109375" style="7" customWidth="1"/>
    <col min="2" max="2" width="22.7109375" style="8" customWidth="1"/>
    <col min="3" max="3" width="16" style="8" customWidth="1"/>
    <col min="4" max="4" width="14.7109375" style="8" customWidth="1"/>
    <col min="5" max="5" width="17.140625" style="8" customWidth="1"/>
    <col min="6" max="6" width="2.7109375" style="8" customWidth="1"/>
    <col min="7" max="7" width="21.5703125" style="8" customWidth="1"/>
    <col min="8" max="8" width="16" style="8" customWidth="1"/>
    <col min="9" max="9" width="13" style="8" customWidth="1"/>
    <col min="10" max="10" width="12.5703125" style="8" customWidth="1"/>
    <col min="11" max="11" width="2.7109375" style="8" customWidth="1"/>
    <col min="12" max="16384" width="9.140625" style="8"/>
  </cols>
  <sheetData>
    <row r="1" spans="1:10" s="6" customFormat="1" ht="43.5" customHeight="1">
      <c r="A1" s="5" t="s">
        <v>7</v>
      </c>
      <c r="B1" s="38" t="s">
        <v>8</v>
      </c>
      <c r="C1" s="38"/>
    </row>
    <row r="2" spans="1:10" ht="12.75" customHeight="1">
      <c r="B2" s="38"/>
      <c r="C2" s="38"/>
    </row>
    <row r="3" spans="1:10" ht="12.75" customHeight="1">
      <c r="B3" s="38"/>
      <c r="C3" s="38"/>
    </row>
    <row r="4" spans="1:10" ht="12.75" customHeight="1"/>
    <row r="5" spans="1:10" ht="14.25">
      <c r="A5" s="7" t="s">
        <v>9</v>
      </c>
      <c r="B5" s="32" t="s">
        <v>10</v>
      </c>
      <c r="C5" s="17" t="s">
        <v>11</v>
      </c>
      <c r="D5" s="11"/>
      <c r="E5" s="19">
        <v>0</v>
      </c>
      <c r="F5" s="12"/>
      <c r="G5" s="39" t="s">
        <v>12</v>
      </c>
      <c r="H5" s="40"/>
      <c r="I5" s="40"/>
      <c r="J5" s="13">
        <f>E7-J61</f>
        <v>0</v>
      </c>
    </row>
    <row r="6" spans="1:10" ht="14.25">
      <c r="B6" s="33"/>
      <c r="C6" s="17" t="s">
        <v>13</v>
      </c>
      <c r="D6" s="11"/>
      <c r="E6" s="18">
        <v>0</v>
      </c>
      <c r="F6" s="12"/>
      <c r="G6" s="40"/>
      <c r="H6" s="40"/>
      <c r="I6" s="40"/>
      <c r="J6" s="13"/>
    </row>
    <row r="7" spans="1:10" ht="15">
      <c r="A7" s="7" t="s">
        <v>14</v>
      </c>
      <c r="B7" s="34"/>
      <c r="C7" s="17" t="s">
        <v>15</v>
      </c>
      <c r="D7" s="11"/>
      <c r="E7" s="14">
        <f>SUM(E5:E6)</f>
        <v>0</v>
      </c>
      <c r="F7" s="12"/>
      <c r="G7" s="59" t="s">
        <v>16</v>
      </c>
      <c r="H7" s="60"/>
      <c r="I7" s="60"/>
      <c r="J7" s="13">
        <f>E11-J61</f>
        <v>0</v>
      </c>
    </row>
    <row r="8" spans="1:10" ht="14.25">
      <c r="B8" s="12"/>
      <c r="C8" s="12"/>
      <c r="D8" s="12"/>
      <c r="E8" s="12"/>
      <c r="F8" s="12"/>
      <c r="G8" s="60"/>
      <c r="H8" s="60"/>
      <c r="I8" s="60"/>
      <c r="J8" s="13"/>
    </row>
    <row r="9" spans="1:10" ht="14.25">
      <c r="A9" s="7" t="s">
        <v>17</v>
      </c>
      <c r="B9" s="35" t="s">
        <v>18</v>
      </c>
      <c r="C9" s="10" t="s">
        <v>11</v>
      </c>
      <c r="D9" s="11"/>
      <c r="E9" s="19">
        <v>0</v>
      </c>
      <c r="F9" s="12"/>
      <c r="G9" s="41" t="s">
        <v>19</v>
      </c>
      <c r="H9" s="42"/>
      <c r="I9" s="42"/>
      <c r="J9" s="13">
        <f>J7-J5</f>
        <v>0</v>
      </c>
    </row>
    <row r="10" spans="1:10" ht="14.25">
      <c r="B10" s="36"/>
      <c r="C10" s="10" t="s">
        <v>13</v>
      </c>
      <c r="D10" s="11"/>
      <c r="E10" s="18">
        <v>0</v>
      </c>
      <c r="F10" s="12"/>
      <c r="G10" s="42"/>
      <c r="H10" s="42"/>
      <c r="I10" s="42"/>
      <c r="J10" s="13"/>
    </row>
    <row r="11" spans="1:10" ht="15">
      <c r="B11" s="37"/>
      <c r="C11" s="10" t="s">
        <v>15</v>
      </c>
      <c r="D11" s="11"/>
      <c r="E11" s="14">
        <f>SUM(E9:E10)</f>
        <v>0</v>
      </c>
      <c r="F11" s="12"/>
      <c r="G11" s="12"/>
      <c r="H11" s="12"/>
      <c r="I11" s="12"/>
      <c r="J11" s="12"/>
    </row>
    <row r="12" spans="1:10" ht="14.25"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4.25">
      <c r="A13" s="7" t="s">
        <v>20</v>
      </c>
      <c r="B13" s="24" t="s">
        <v>21</v>
      </c>
      <c r="C13" s="25" t="s">
        <v>22</v>
      </c>
      <c r="D13" s="25" t="s">
        <v>23</v>
      </c>
      <c r="E13" s="26" t="s">
        <v>24</v>
      </c>
      <c r="F13" s="12"/>
      <c r="G13" s="24" t="s">
        <v>25</v>
      </c>
      <c r="H13" s="24" t="s">
        <v>22</v>
      </c>
      <c r="I13" s="24" t="s">
        <v>23</v>
      </c>
      <c r="J13" s="43" t="s">
        <v>24</v>
      </c>
    </row>
    <row r="14" spans="1:10" ht="15">
      <c r="B14" s="29" t="s">
        <v>26</v>
      </c>
      <c r="C14" s="45">
        <v>0</v>
      </c>
      <c r="D14" s="45">
        <v>0</v>
      </c>
      <c r="E14" s="28">
        <f>Housing[[#This Row],[Projected Cost]]-Housing[[#This Row],[Actual Cost]]</f>
        <v>0</v>
      </c>
      <c r="F14" s="12"/>
      <c r="G14" s="54" t="s">
        <v>27</v>
      </c>
      <c r="H14" s="45">
        <v>0</v>
      </c>
      <c r="I14" s="45">
        <v>0</v>
      </c>
      <c r="J14" s="28">
        <f>Entertainment[[#This Row],[Projected Cost]]-Entertainment[[#This Row],[Actual Cost]]</f>
        <v>0</v>
      </c>
    </row>
    <row r="15" spans="1:10" ht="15">
      <c r="B15" s="29" t="s">
        <v>28</v>
      </c>
      <c r="C15" s="45">
        <v>0</v>
      </c>
      <c r="D15" s="45">
        <v>0</v>
      </c>
      <c r="E15" s="28">
        <f>Housing[[#This Row],[Projected Cost]]-Housing[[#This Row],[Actual Cost]]</f>
        <v>0</v>
      </c>
      <c r="F15" s="12"/>
      <c r="G15" s="54" t="s">
        <v>29</v>
      </c>
      <c r="H15" s="45">
        <v>0</v>
      </c>
      <c r="I15" s="45">
        <v>0</v>
      </c>
      <c r="J15" s="28">
        <f>Entertainment[[#This Row],[Projected Cost]]-Entertainment[[#This Row],[Actual Cost]]</f>
        <v>0</v>
      </c>
    </row>
    <row r="16" spans="1:10" ht="15">
      <c r="B16" s="29" t="s">
        <v>30</v>
      </c>
      <c r="C16" s="45">
        <v>0</v>
      </c>
      <c r="D16" s="45">
        <v>0</v>
      </c>
      <c r="E16" s="28">
        <f>Housing[[#This Row],[Projected Cost]]-Housing[[#This Row],[Actual Cost]]</f>
        <v>0</v>
      </c>
      <c r="F16" s="12"/>
      <c r="G16" s="54" t="s">
        <v>31</v>
      </c>
      <c r="H16" s="45">
        <v>0</v>
      </c>
      <c r="I16" s="45">
        <v>0</v>
      </c>
      <c r="J16" s="28">
        <f>Entertainment[[#This Row],[Projected Cost]]-Entertainment[[#This Row],[Actual Cost]]</f>
        <v>0</v>
      </c>
    </row>
    <row r="17" spans="1:10" ht="15">
      <c r="B17" s="29" t="s">
        <v>32</v>
      </c>
      <c r="C17" s="45">
        <v>0</v>
      </c>
      <c r="D17" s="45">
        <v>0</v>
      </c>
      <c r="E17" s="28">
        <f>Housing[[#This Row],[Projected Cost]]-Housing[[#This Row],[Actual Cost]]</f>
        <v>0</v>
      </c>
      <c r="F17" s="12"/>
      <c r="G17" s="54" t="s">
        <v>33</v>
      </c>
      <c r="H17" s="45">
        <v>0</v>
      </c>
      <c r="I17" s="45">
        <v>0</v>
      </c>
      <c r="J17" s="28">
        <f>Entertainment[[#This Row],[Projected Cost]]-Entertainment[[#This Row],[Actual Cost]]</f>
        <v>0</v>
      </c>
    </row>
    <row r="18" spans="1:10" ht="15">
      <c r="B18" s="29" t="s">
        <v>34</v>
      </c>
      <c r="C18" s="45">
        <v>0</v>
      </c>
      <c r="D18" s="45">
        <v>0</v>
      </c>
      <c r="E18" s="28">
        <f>Housing[[#This Row],[Projected Cost]]-Housing[[#This Row],[Actual Cost]]</f>
        <v>0</v>
      </c>
      <c r="F18" s="12"/>
      <c r="G18" s="54" t="s">
        <v>35</v>
      </c>
      <c r="H18" s="45">
        <v>0</v>
      </c>
      <c r="I18" s="45">
        <v>0</v>
      </c>
      <c r="J18" s="28">
        <f>Entertainment[[#This Row],[Projected Cost]]-Entertainment[[#This Row],[Actual Cost]]</f>
        <v>0</v>
      </c>
    </row>
    <row r="19" spans="1:10" ht="15">
      <c r="B19" s="29" t="s">
        <v>36</v>
      </c>
      <c r="C19" s="45">
        <v>0</v>
      </c>
      <c r="D19" s="45">
        <v>0</v>
      </c>
      <c r="E19" s="28">
        <f>Housing[[#This Row],[Projected Cost]]-Housing[[#This Row],[Actual Cost]]</f>
        <v>0</v>
      </c>
      <c r="F19" s="12"/>
      <c r="G19" s="54" t="s">
        <v>37</v>
      </c>
      <c r="H19" s="45">
        <v>0</v>
      </c>
      <c r="I19" s="45">
        <v>0</v>
      </c>
      <c r="J19" s="28">
        <f>Entertainment[[#This Row],[Projected Cost]]-Entertainment[[#This Row],[Actual Cost]]</f>
        <v>0</v>
      </c>
    </row>
    <row r="20" spans="1:10" ht="15">
      <c r="B20" s="29" t="s">
        <v>38</v>
      </c>
      <c r="C20" s="45">
        <v>0</v>
      </c>
      <c r="D20" s="45">
        <v>0</v>
      </c>
      <c r="E20" s="28">
        <f>Housing[[#This Row],[Projected Cost]]-Housing[[#This Row],[Actual Cost]]</f>
        <v>0</v>
      </c>
      <c r="F20" s="12"/>
      <c r="G20" s="54" t="s">
        <v>39</v>
      </c>
      <c r="H20" s="45">
        <v>0</v>
      </c>
      <c r="I20" s="45">
        <v>0</v>
      </c>
      <c r="J20" s="28">
        <f>Entertainment[[#This Row],[Projected Cost]]-Entertainment[[#This Row],[Actual Cost]]</f>
        <v>0</v>
      </c>
    </row>
    <row r="21" spans="1:10" ht="21" customHeight="1">
      <c r="B21" s="30" t="s">
        <v>40</v>
      </c>
      <c r="C21" s="45">
        <v>0</v>
      </c>
      <c r="D21" s="45">
        <v>0</v>
      </c>
      <c r="E21" s="28">
        <f>Housing[[#This Row],[Projected Cost]]-Housing[[#This Row],[Actual Cost]]</f>
        <v>0</v>
      </c>
      <c r="F21" s="12"/>
      <c r="G21" s="54" t="s">
        <v>39</v>
      </c>
      <c r="H21" s="45">
        <v>0</v>
      </c>
      <c r="I21" s="45">
        <v>0</v>
      </c>
      <c r="J21" s="28">
        <f>Entertainment[[#This Row],[Projected Cost]]-Entertainment[[#This Row],[Actual Cost]]</f>
        <v>0</v>
      </c>
    </row>
    <row r="22" spans="1:10" ht="18" customHeight="1">
      <c r="B22" s="29" t="s">
        <v>41</v>
      </c>
      <c r="C22" s="45">
        <v>0</v>
      </c>
      <c r="D22" s="45">
        <v>0</v>
      </c>
      <c r="E22" s="28">
        <f>Housing[[#This Row],[Projected Cost]]-Housing[[#This Row],[Actual Cost]]</f>
        <v>0</v>
      </c>
      <c r="F22" s="12"/>
      <c r="G22" s="55" t="s">
        <v>39</v>
      </c>
      <c r="H22" s="44">
        <v>0</v>
      </c>
      <c r="I22" s="44">
        <v>0</v>
      </c>
      <c r="J22" s="15">
        <f>Entertainment[[#This Row],[Projected Cost]]-Entertainment[[#This Row],[Actual Cost]]</f>
        <v>0</v>
      </c>
    </row>
    <row r="23" spans="1:10" ht="14.25">
      <c r="B23" s="31" t="s">
        <v>39</v>
      </c>
      <c r="C23" s="44">
        <v>0</v>
      </c>
      <c r="D23" s="44">
        <v>0</v>
      </c>
      <c r="E23" s="15">
        <f>Housing[[#This Row],[Projected Cost]]-Housing[[#This Row],[Actual Cost]]</f>
        <v>0</v>
      </c>
      <c r="F23" s="12"/>
      <c r="G23" s="20" t="s">
        <v>42</v>
      </c>
      <c r="H23" s="23">
        <f>SUM(Entertainment[Projected Cost])</f>
        <v>0</v>
      </c>
      <c r="I23" s="23">
        <f>SUM(Entertainment[Actual Cost])</f>
        <v>0</v>
      </c>
      <c r="J23" s="15">
        <f>SUBTOTAL(109,Entertainment[Difference])</f>
        <v>0</v>
      </c>
    </row>
    <row r="24" spans="1:10" ht="14.25">
      <c r="B24" s="20" t="s">
        <v>42</v>
      </c>
      <c r="C24" s="23">
        <f>SUM(Housing[Projected Cost])</f>
        <v>0</v>
      </c>
      <c r="D24" s="23">
        <f>SUM(Housing[Actual Cost])</f>
        <v>0</v>
      </c>
      <c r="E24" s="15">
        <f>SUBTOTAL(109,Housing[Difference])</f>
        <v>0</v>
      </c>
      <c r="F24" s="12"/>
      <c r="G24" s="16"/>
      <c r="H24" s="16"/>
      <c r="I24" s="16"/>
      <c r="J24" s="16"/>
    </row>
    <row r="25" spans="1:10" ht="14.25">
      <c r="B25" s="16"/>
      <c r="C25" s="16"/>
      <c r="D25" s="16"/>
      <c r="E25" s="16"/>
      <c r="F25" s="12"/>
      <c r="G25" s="46" t="s">
        <v>43</v>
      </c>
      <c r="H25" s="47" t="s">
        <v>22</v>
      </c>
      <c r="I25" s="47" t="s">
        <v>23</v>
      </c>
      <c r="J25" s="48" t="s">
        <v>24</v>
      </c>
    </row>
    <row r="26" spans="1:10" ht="14.25">
      <c r="A26" s="7" t="s">
        <v>44</v>
      </c>
      <c r="B26" s="46" t="s">
        <v>45</v>
      </c>
      <c r="C26" s="47" t="s">
        <v>22</v>
      </c>
      <c r="D26" s="47" t="s">
        <v>23</v>
      </c>
      <c r="E26" s="48" t="s">
        <v>24</v>
      </c>
      <c r="F26" s="12"/>
      <c r="G26" s="27" t="s">
        <v>46</v>
      </c>
      <c r="H26" s="45">
        <v>0</v>
      </c>
      <c r="I26" s="45">
        <v>0</v>
      </c>
      <c r="J26" s="28">
        <f>Loans[[#This Row],[Projected Cost]]-Loans[[#This Row],[Actual Cost]]</f>
        <v>0</v>
      </c>
    </row>
    <row r="27" spans="1:10" ht="14.25">
      <c r="B27" s="27" t="s">
        <v>47</v>
      </c>
      <c r="C27" s="45">
        <v>0</v>
      </c>
      <c r="D27" s="45">
        <v>0</v>
      </c>
      <c r="E27" s="28">
        <f>Transportation[[#This Row],[Projected Cost]]-Transportation[[#This Row],[Actual Cost]]</f>
        <v>0</v>
      </c>
      <c r="F27" s="12"/>
      <c r="G27" s="27" t="s">
        <v>48</v>
      </c>
      <c r="H27" s="45">
        <v>0</v>
      </c>
      <c r="I27" s="45">
        <v>0</v>
      </c>
      <c r="J27" s="28">
        <f>Loans[[#This Row],[Projected Cost]]-Loans[[#This Row],[Actual Cost]]</f>
        <v>0</v>
      </c>
    </row>
    <row r="28" spans="1:10" ht="14.25">
      <c r="B28" s="27" t="s">
        <v>49</v>
      </c>
      <c r="C28" s="45">
        <v>0</v>
      </c>
      <c r="D28" s="45">
        <v>0</v>
      </c>
      <c r="E28" s="28">
        <f>Transportation[[#This Row],[Projected Cost]]-Transportation[[#This Row],[Actual Cost]]</f>
        <v>0</v>
      </c>
      <c r="F28" s="12"/>
      <c r="G28" s="27" t="s">
        <v>50</v>
      </c>
      <c r="H28" s="45">
        <v>0</v>
      </c>
      <c r="I28" s="45">
        <v>0</v>
      </c>
      <c r="J28" s="28">
        <f>Loans[[#This Row],[Projected Cost]]-Loans[[#This Row],[Actual Cost]]</f>
        <v>0</v>
      </c>
    </row>
    <row r="29" spans="1:10" ht="14.25">
      <c r="B29" s="27" t="s">
        <v>51</v>
      </c>
      <c r="C29" s="45">
        <v>0</v>
      </c>
      <c r="D29" s="45">
        <v>0</v>
      </c>
      <c r="E29" s="28">
        <f>Transportation[[#This Row],[Projected Cost]]-Transportation[[#This Row],[Actual Cost]]</f>
        <v>0</v>
      </c>
      <c r="F29" s="12"/>
      <c r="G29" s="27" t="s">
        <v>52</v>
      </c>
      <c r="H29" s="45">
        <v>0</v>
      </c>
      <c r="I29" s="45">
        <v>0</v>
      </c>
      <c r="J29" s="28">
        <f>Loans[[#This Row],[Projected Cost]]-Loans[[#This Row],[Actual Cost]]</f>
        <v>0</v>
      </c>
    </row>
    <row r="30" spans="1:10" ht="14.25">
      <c r="B30" s="27" t="s">
        <v>53</v>
      </c>
      <c r="C30" s="45">
        <v>0</v>
      </c>
      <c r="D30" s="45">
        <v>0</v>
      </c>
      <c r="E30" s="28">
        <f>Transportation[[#This Row],[Projected Cost]]-Transportation[[#This Row],[Actual Cost]]</f>
        <v>0</v>
      </c>
      <c r="F30" s="12"/>
      <c r="G30" s="27" t="s">
        <v>52</v>
      </c>
      <c r="H30" s="45">
        <v>0</v>
      </c>
      <c r="I30" s="45">
        <v>0</v>
      </c>
      <c r="J30" s="28">
        <f>Loans[[#This Row],[Projected Cost]]-Loans[[#This Row],[Actual Cost]]</f>
        <v>0</v>
      </c>
    </row>
    <row r="31" spans="1:10" ht="14.25">
      <c r="B31" s="27" t="s">
        <v>54</v>
      </c>
      <c r="C31" s="45">
        <v>0</v>
      </c>
      <c r="D31" s="45">
        <v>0</v>
      </c>
      <c r="E31" s="28">
        <f>Transportation[[#This Row],[Projected Cost]]-Transportation[[#This Row],[Actual Cost]]</f>
        <v>0</v>
      </c>
      <c r="F31" s="12"/>
      <c r="G31" s="20" t="s">
        <v>39</v>
      </c>
      <c r="H31" s="44">
        <v>0</v>
      </c>
      <c r="I31" s="44">
        <v>0</v>
      </c>
      <c r="J31" s="15">
        <f>Loans[[#This Row],[Projected Cost]]-Loans[[#This Row],[Actual Cost]]</f>
        <v>0</v>
      </c>
    </row>
    <row r="32" spans="1:10" ht="14.25">
      <c r="B32" s="27" t="s">
        <v>55</v>
      </c>
      <c r="C32" s="45">
        <v>0</v>
      </c>
      <c r="D32" s="45">
        <v>0</v>
      </c>
      <c r="E32" s="28">
        <f>Transportation[[#This Row],[Projected Cost]]-Transportation[[#This Row],[Actual Cost]]</f>
        <v>0</v>
      </c>
      <c r="F32" s="12"/>
      <c r="G32" s="20" t="s">
        <v>42</v>
      </c>
      <c r="H32" s="22">
        <f>SUM(Loans[Projected Cost])</f>
        <v>0</v>
      </c>
      <c r="I32" s="22">
        <f>SUM(Loans[Actual Cost])</f>
        <v>0</v>
      </c>
      <c r="J32" s="15">
        <f>SUBTOTAL(109,Loans[Difference])</f>
        <v>0</v>
      </c>
    </row>
    <row r="33" spans="1:10" ht="14.25">
      <c r="B33" s="20" t="s">
        <v>39</v>
      </c>
      <c r="C33" s="44">
        <v>0</v>
      </c>
      <c r="D33" s="44">
        <v>0</v>
      </c>
      <c r="E33" s="15">
        <f>Transportation[[#This Row],[Projected Cost]]-Transportation[[#This Row],[Actual Cost]]</f>
        <v>0</v>
      </c>
      <c r="F33" s="12"/>
      <c r="G33" s="16"/>
      <c r="H33" s="16"/>
      <c r="I33" s="16"/>
      <c r="J33" s="16"/>
    </row>
    <row r="34" spans="1:10" ht="14.25">
      <c r="B34" s="20" t="s">
        <v>42</v>
      </c>
      <c r="C34" s="23">
        <f>SUM(Transportation[Projected Cost])</f>
        <v>0</v>
      </c>
      <c r="D34" s="23">
        <f>SUM(Transportation[Actual Cost])</f>
        <v>0</v>
      </c>
      <c r="E34" s="15">
        <f>SUBTOTAL(109,Transportation[Difference])</f>
        <v>0</v>
      </c>
      <c r="F34" s="12"/>
      <c r="G34" s="24" t="s">
        <v>56</v>
      </c>
      <c r="H34" s="25" t="s">
        <v>22</v>
      </c>
      <c r="I34" s="26" t="s">
        <v>23</v>
      </c>
      <c r="J34" s="26" t="s">
        <v>24</v>
      </c>
    </row>
    <row r="35" spans="1:10" ht="14.25">
      <c r="B35" s="16"/>
      <c r="C35" s="16"/>
      <c r="D35" s="16"/>
      <c r="E35" s="16"/>
      <c r="F35" s="12"/>
      <c r="G35" s="27" t="s">
        <v>57</v>
      </c>
      <c r="H35" s="45">
        <v>0</v>
      </c>
      <c r="I35" s="45">
        <v>0</v>
      </c>
      <c r="J35" s="28">
        <f>Taxes[[#This Row],[Projected Cost]]-Taxes[[#This Row],[Actual Cost]]</f>
        <v>0</v>
      </c>
    </row>
    <row r="36" spans="1:10" ht="14.25">
      <c r="A36" s="7" t="s">
        <v>58</v>
      </c>
      <c r="B36" s="24" t="s">
        <v>59</v>
      </c>
      <c r="C36" s="25" t="s">
        <v>22</v>
      </c>
      <c r="D36" s="25" t="s">
        <v>23</v>
      </c>
      <c r="E36" s="26" t="s">
        <v>24</v>
      </c>
      <c r="F36" s="12"/>
      <c r="G36" s="27" t="s">
        <v>60</v>
      </c>
      <c r="H36" s="45">
        <v>0</v>
      </c>
      <c r="I36" s="45">
        <v>0</v>
      </c>
      <c r="J36" s="28">
        <f>Taxes[[#This Row],[Projected Cost]]-Taxes[[#This Row],[Actual Cost]]</f>
        <v>0</v>
      </c>
    </row>
    <row r="37" spans="1:10" ht="14.25">
      <c r="B37" s="27" t="s">
        <v>61</v>
      </c>
      <c r="C37" s="45">
        <v>0</v>
      </c>
      <c r="D37" s="45">
        <v>0</v>
      </c>
      <c r="E37" s="28">
        <f>Insurance[[#This Row],[Projected Cost]]-Insurance[[#This Row],[Actual Cost]]</f>
        <v>0</v>
      </c>
      <c r="F37" s="12"/>
      <c r="G37" s="27" t="s">
        <v>62</v>
      </c>
      <c r="H37" s="45">
        <v>0</v>
      </c>
      <c r="I37" s="45">
        <v>0</v>
      </c>
      <c r="J37" s="28">
        <f>Taxes[[#This Row],[Projected Cost]]-Taxes[[#This Row],[Actual Cost]]</f>
        <v>0</v>
      </c>
    </row>
    <row r="38" spans="1:10" ht="14.25">
      <c r="B38" s="27" t="s">
        <v>63</v>
      </c>
      <c r="C38" s="45">
        <v>0</v>
      </c>
      <c r="D38" s="45">
        <v>0</v>
      </c>
      <c r="E38" s="28">
        <f>Insurance[[#This Row],[Projected Cost]]-Insurance[[#This Row],[Actual Cost]]</f>
        <v>0</v>
      </c>
      <c r="F38" s="12"/>
      <c r="G38" s="20" t="s">
        <v>39</v>
      </c>
      <c r="H38" s="44">
        <v>0</v>
      </c>
      <c r="I38" s="44">
        <v>0</v>
      </c>
      <c r="J38" s="15">
        <f>Taxes[[#This Row],[Projected Cost]]-Taxes[[#This Row],[Actual Cost]]</f>
        <v>0</v>
      </c>
    </row>
    <row r="39" spans="1:10" ht="14.25">
      <c r="B39" s="27" t="s">
        <v>64</v>
      </c>
      <c r="C39" s="45">
        <v>0</v>
      </c>
      <c r="D39" s="45">
        <v>0</v>
      </c>
      <c r="E39" s="28">
        <f>Insurance[[#This Row],[Projected Cost]]-Insurance[[#This Row],[Actual Cost]]</f>
        <v>0</v>
      </c>
      <c r="F39" s="12"/>
      <c r="G39" s="20" t="s">
        <v>42</v>
      </c>
      <c r="H39" s="22">
        <f>SUM(Taxes[Projected Cost])</f>
        <v>0</v>
      </c>
      <c r="I39" s="22">
        <f>SUM(Taxes[Actual Cost])</f>
        <v>0</v>
      </c>
      <c r="J39" s="15">
        <f>SUBTOTAL(109,Taxes[Difference])</f>
        <v>0</v>
      </c>
    </row>
    <row r="40" spans="1:10" ht="14.25">
      <c r="B40" s="20" t="s">
        <v>39</v>
      </c>
      <c r="C40" s="44">
        <v>0</v>
      </c>
      <c r="D40" s="44">
        <v>0</v>
      </c>
      <c r="E40" s="15">
        <f>Insurance[[#This Row],[Projected Cost]]-Insurance[[#This Row],[Actual Cost]]</f>
        <v>0</v>
      </c>
      <c r="F40" s="12"/>
      <c r="G40" s="16"/>
      <c r="H40" s="16"/>
      <c r="I40" s="16"/>
      <c r="J40" s="16"/>
    </row>
    <row r="41" spans="1:10" ht="28.5">
      <c r="B41" s="20" t="s">
        <v>42</v>
      </c>
      <c r="C41" s="23">
        <f>SUM(Insurance[Projected Cost])</f>
        <v>0</v>
      </c>
      <c r="D41" s="23">
        <f>SUM(Insurance[Actual Cost])</f>
        <v>0</v>
      </c>
      <c r="E41" s="15">
        <f>SUBTOTAL(109,Insurance[Difference])</f>
        <v>0</v>
      </c>
      <c r="F41" s="12"/>
      <c r="G41" s="49" t="s">
        <v>65</v>
      </c>
      <c r="H41" s="50" t="s">
        <v>22</v>
      </c>
      <c r="I41" s="51" t="s">
        <v>23</v>
      </c>
      <c r="J41" s="50" t="s">
        <v>24</v>
      </c>
    </row>
    <row r="42" spans="1:10" ht="14.25">
      <c r="B42" s="16"/>
      <c r="C42" s="16"/>
      <c r="D42" s="16"/>
      <c r="E42" s="16"/>
      <c r="F42" s="12"/>
      <c r="G42" s="27" t="s">
        <v>66</v>
      </c>
      <c r="H42" s="45">
        <v>0</v>
      </c>
      <c r="I42" s="45">
        <v>0</v>
      </c>
      <c r="J42" s="28">
        <f>Savings[[#This Row],[Projected Cost]]-Savings[[#This Row],[Actual Cost]]</f>
        <v>0</v>
      </c>
    </row>
    <row r="43" spans="1:10" ht="14.25">
      <c r="A43" s="7" t="s">
        <v>67</v>
      </c>
      <c r="B43" s="46" t="s">
        <v>68</v>
      </c>
      <c r="C43" s="47" t="s">
        <v>22</v>
      </c>
      <c r="D43" s="48" t="s">
        <v>23</v>
      </c>
      <c r="E43" s="48" t="s">
        <v>24</v>
      </c>
      <c r="F43" s="12"/>
      <c r="G43" s="27" t="s">
        <v>69</v>
      </c>
      <c r="H43" s="45">
        <v>0</v>
      </c>
      <c r="I43" s="45">
        <v>0</v>
      </c>
      <c r="J43" s="28">
        <f>Savings[[#This Row],[Projected Cost]]-Savings[[#This Row],[Actual Cost]]</f>
        <v>0</v>
      </c>
    </row>
    <row r="44" spans="1:10" ht="14.25">
      <c r="B44" s="27" t="s">
        <v>70</v>
      </c>
      <c r="C44" s="45">
        <v>0</v>
      </c>
      <c r="D44" s="45">
        <v>0</v>
      </c>
      <c r="E44" s="28">
        <f>Food[[#This Row],[Projected Cost]]-Food[[#This Row],[Actual Cost]]</f>
        <v>0</v>
      </c>
      <c r="F44" s="12"/>
      <c r="G44" s="20" t="s">
        <v>39</v>
      </c>
      <c r="H44" s="44">
        <v>0</v>
      </c>
      <c r="I44" s="44">
        <v>0</v>
      </c>
      <c r="J44" s="15">
        <f>Savings[[#This Row],[Projected Cost]]-Savings[[#This Row],[Actual Cost]]</f>
        <v>0</v>
      </c>
    </row>
    <row r="45" spans="1:10" ht="14.25">
      <c r="B45" s="27" t="s">
        <v>71</v>
      </c>
      <c r="C45" s="45">
        <v>0</v>
      </c>
      <c r="D45" s="45">
        <v>0</v>
      </c>
      <c r="E45" s="28">
        <f>Food[[#This Row],[Projected Cost]]-Food[[#This Row],[Actual Cost]]</f>
        <v>0</v>
      </c>
      <c r="F45" s="12"/>
      <c r="G45" s="20" t="s">
        <v>42</v>
      </c>
      <c r="H45" s="22">
        <f>SUM(Savings[Projected Cost])</f>
        <v>0</v>
      </c>
      <c r="I45" s="22">
        <f>SUM(Savings[Actual Cost])</f>
        <v>0</v>
      </c>
      <c r="J45" s="15">
        <f>SUBTOTAL(109,Savings[Difference])</f>
        <v>0</v>
      </c>
    </row>
    <row r="46" spans="1:10" ht="14.25">
      <c r="B46" s="20" t="s">
        <v>39</v>
      </c>
      <c r="C46" s="44">
        <v>0</v>
      </c>
      <c r="D46" s="44">
        <v>0</v>
      </c>
      <c r="E46" s="15">
        <f>Food[[#This Row],[Projected Cost]]-Food[[#This Row],[Actual Cost]]</f>
        <v>0</v>
      </c>
      <c r="F46" s="12"/>
      <c r="G46" s="16"/>
      <c r="H46" s="16"/>
      <c r="I46" s="16"/>
      <c r="J46" s="16"/>
    </row>
    <row r="47" spans="1:10" ht="28.5">
      <c r="B47" s="20" t="s">
        <v>42</v>
      </c>
      <c r="C47" s="23">
        <f>SUM(Food[Projected Cost])</f>
        <v>0</v>
      </c>
      <c r="D47" s="23">
        <f>SUM(Food[Actual Cost])</f>
        <v>0</v>
      </c>
      <c r="E47" s="15">
        <f>SUBTOTAL(109,Food[Difference])</f>
        <v>0</v>
      </c>
      <c r="F47" s="12"/>
      <c r="G47" s="52" t="s">
        <v>72</v>
      </c>
      <c r="H47" s="25" t="s">
        <v>22</v>
      </c>
      <c r="I47" s="25" t="s">
        <v>23</v>
      </c>
      <c r="J47" s="26" t="s">
        <v>24</v>
      </c>
    </row>
    <row r="48" spans="1:10" ht="14.25">
      <c r="B48" s="16"/>
      <c r="C48" s="16"/>
      <c r="D48" s="16"/>
      <c r="E48" s="16"/>
      <c r="F48" s="12"/>
      <c r="G48" s="27" t="s">
        <v>73</v>
      </c>
      <c r="H48" s="45">
        <v>0</v>
      </c>
      <c r="I48" s="45">
        <v>0</v>
      </c>
      <c r="J48" s="28">
        <f>Gifts[[#This Row],[Projected Cost]]-Gifts[[#This Row],[Actual Cost]]</f>
        <v>0</v>
      </c>
    </row>
    <row r="49" spans="1:10" ht="14.25">
      <c r="A49" s="7" t="s">
        <v>74</v>
      </c>
      <c r="B49" s="24" t="s">
        <v>75</v>
      </c>
      <c r="C49" s="25" t="s">
        <v>22</v>
      </c>
      <c r="D49" s="25" t="s">
        <v>23</v>
      </c>
      <c r="E49" s="26" t="s">
        <v>24</v>
      </c>
      <c r="F49" s="12"/>
      <c r="G49" s="27" t="s">
        <v>76</v>
      </c>
      <c r="H49" s="45">
        <v>0</v>
      </c>
      <c r="I49" s="45">
        <v>0</v>
      </c>
      <c r="J49" s="28">
        <f>Gifts[[#This Row],[Projected Cost]]-Gifts[[#This Row],[Actual Cost]]</f>
        <v>0</v>
      </c>
    </row>
    <row r="50" spans="1:10" ht="14.25">
      <c r="B50" s="27" t="s">
        <v>77</v>
      </c>
      <c r="C50" s="45">
        <v>0</v>
      </c>
      <c r="D50" s="45">
        <v>0</v>
      </c>
      <c r="E50" s="28">
        <f>Pets[[#This Row],[Projected Cost]]-Pets[[#This Row],[Actual Cost]]</f>
        <v>0</v>
      </c>
      <c r="F50" s="12"/>
      <c r="G50" s="20" t="s">
        <v>78</v>
      </c>
      <c r="H50" s="44">
        <v>0</v>
      </c>
      <c r="I50" s="44">
        <v>0</v>
      </c>
      <c r="J50" s="15">
        <f>Gifts[[#This Row],[Projected Cost]]-Gifts[[#This Row],[Actual Cost]]</f>
        <v>0</v>
      </c>
    </row>
    <row r="51" spans="1:10" ht="14.25">
      <c r="B51" s="27" t="s">
        <v>79</v>
      </c>
      <c r="C51" s="45">
        <v>0</v>
      </c>
      <c r="D51" s="45">
        <v>0</v>
      </c>
      <c r="E51" s="28">
        <f>Pets[[#This Row],[Projected Cost]]-Pets[[#This Row],[Actual Cost]]</f>
        <v>0</v>
      </c>
      <c r="F51" s="12"/>
      <c r="G51" s="20" t="s">
        <v>42</v>
      </c>
      <c r="H51" s="22">
        <f>SUM(Gifts[Projected Cost])</f>
        <v>0</v>
      </c>
      <c r="I51" s="22">
        <f>SUM(Gifts[Actual Cost])</f>
        <v>0</v>
      </c>
      <c r="J51" s="15">
        <f>SUBTOTAL(109,Gifts[Difference])</f>
        <v>0</v>
      </c>
    </row>
    <row r="52" spans="1:10" ht="14.25">
      <c r="B52" s="27" t="s">
        <v>80</v>
      </c>
      <c r="C52" s="45">
        <v>0</v>
      </c>
      <c r="D52" s="45">
        <v>0</v>
      </c>
      <c r="E52" s="28">
        <f>Pets[[#This Row],[Projected Cost]]-Pets[[#This Row],[Actual Cost]]</f>
        <v>0</v>
      </c>
      <c r="F52" s="12"/>
      <c r="G52" s="16"/>
      <c r="H52" s="16"/>
      <c r="I52" s="16"/>
      <c r="J52" s="16"/>
    </row>
    <row r="53" spans="1:10" ht="14.25">
      <c r="B53" s="27" t="s">
        <v>81</v>
      </c>
      <c r="C53" s="45">
        <v>0</v>
      </c>
      <c r="D53" s="45">
        <v>0</v>
      </c>
      <c r="E53" s="28">
        <f>Pets[[#This Row],[Projected Cost]]-Pets[[#This Row],[Actual Cost]]</f>
        <v>0</v>
      </c>
      <c r="F53" s="12"/>
      <c r="G53" s="53" t="s">
        <v>82</v>
      </c>
      <c r="H53" s="51" t="s">
        <v>22</v>
      </c>
      <c r="I53" s="50" t="s">
        <v>23</v>
      </c>
      <c r="J53" s="50" t="s">
        <v>24</v>
      </c>
    </row>
    <row r="54" spans="1:10" ht="14.25">
      <c r="B54" s="20" t="s">
        <v>39</v>
      </c>
      <c r="C54" s="44">
        <v>0</v>
      </c>
      <c r="D54" s="44">
        <v>0</v>
      </c>
      <c r="E54" s="15">
        <f>Pets[[#This Row],[Projected Cost]]-Pets[[#This Row],[Actual Cost]]</f>
        <v>0</v>
      </c>
      <c r="F54" s="12"/>
      <c r="G54" s="27" t="s">
        <v>83</v>
      </c>
      <c r="H54" s="45">
        <v>0</v>
      </c>
      <c r="I54" s="45">
        <v>0</v>
      </c>
      <c r="J54" s="28">
        <f>Legal[[#This Row],[Projected Cost]]-Legal[[#This Row],[Actual Cost]]</f>
        <v>0</v>
      </c>
    </row>
    <row r="55" spans="1:10" ht="14.25">
      <c r="B55" s="20" t="s">
        <v>42</v>
      </c>
      <c r="C55" s="22">
        <f>SUM(Pets[Projected Cost])</f>
        <v>0</v>
      </c>
      <c r="D55" s="23">
        <f>SUM(Pets[Actual Cost])</f>
        <v>0</v>
      </c>
      <c r="E55" s="15">
        <f>SUBTOTAL(109,Pets[Difference])</f>
        <v>0</v>
      </c>
      <c r="F55" s="12"/>
      <c r="G55" s="27" t="s">
        <v>84</v>
      </c>
      <c r="H55" s="45">
        <v>0</v>
      </c>
      <c r="I55" s="45">
        <v>0</v>
      </c>
      <c r="J55" s="28">
        <f>Legal[[#This Row],[Projected Cost]]-Legal[[#This Row],[Actual Cost]]</f>
        <v>0</v>
      </c>
    </row>
    <row r="56" spans="1:10" ht="28.5">
      <c r="B56" s="16"/>
      <c r="C56" s="16"/>
      <c r="D56" s="16"/>
      <c r="E56" s="16"/>
      <c r="F56" s="12"/>
      <c r="G56" s="30" t="s">
        <v>85</v>
      </c>
      <c r="H56" s="45">
        <v>0</v>
      </c>
      <c r="I56" s="45">
        <v>0</v>
      </c>
      <c r="J56" s="28">
        <f>Legal[[#This Row],[Projected Cost]]-Legal[[#This Row],[Actual Cost]]</f>
        <v>0</v>
      </c>
    </row>
    <row r="57" spans="1:10" ht="14.25">
      <c r="A57" s="7" t="s">
        <v>86</v>
      </c>
      <c r="B57" s="46" t="s">
        <v>87</v>
      </c>
      <c r="C57" s="47" t="s">
        <v>22</v>
      </c>
      <c r="D57" s="47" t="s">
        <v>23</v>
      </c>
      <c r="E57" s="48" t="s">
        <v>24</v>
      </c>
      <c r="F57" s="12"/>
      <c r="G57" s="30" t="s">
        <v>88</v>
      </c>
      <c r="H57" s="45">
        <v>0</v>
      </c>
      <c r="I57" s="45">
        <v>0</v>
      </c>
      <c r="J57" s="28">
        <f>Legal[[#This Row],[Projected Cost]]-Legal[[#This Row],[Actual Cost]]</f>
        <v>0</v>
      </c>
    </row>
    <row r="58" spans="1:10" ht="14.25">
      <c r="B58" s="30" t="s">
        <v>79</v>
      </c>
      <c r="C58" s="45">
        <v>0</v>
      </c>
      <c r="D58" s="45">
        <v>0</v>
      </c>
      <c r="E58" s="28">
        <f>PersonalCare[[#This Row],[Projected Cost]]-PersonalCare[[#This Row],[Actual Cost]]</f>
        <v>0</v>
      </c>
      <c r="F58" s="12"/>
      <c r="G58" s="20" t="s">
        <v>39</v>
      </c>
      <c r="H58" s="44">
        <v>0</v>
      </c>
      <c r="I58" s="44">
        <v>0</v>
      </c>
      <c r="J58" s="15">
        <f>Legal[[#This Row],[Projected Cost]]-Legal[[#This Row],[Actual Cost]]</f>
        <v>0</v>
      </c>
    </row>
    <row r="59" spans="1:10" ht="14.25">
      <c r="B59" s="30" t="s">
        <v>89</v>
      </c>
      <c r="C59" s="45">
        <v>0</v>
      </c>
      <c r="D59" s="45">
        <v>0</v>
      </c>
      <c r="E59" s="28">
        <f>PersonalCare[[#This Row],[Projected Cost]]-PersonalCare[[#This Row],[Actual Cost]]</f>
        <v>0</v>
      </c>
      <c r="F59" s="12"/>
      <c r="G59" s="20" t="s">
        <v>42</v>
      </c>
      <c r="H59" s="22">
        <f>SUM(Legal[Projected Cost])</f>
        <v>0</v>
      </c>
      <c r="I59" s="22">
        <f>SUM(Legal[Actual Cost])</f>
        <v>0</v>
      </c>
      <c r="J59" s="15">
        <f>SUBTOTAL(109,Legal[Difference])</f>
        <v>0</v>
      </c>
    </row>
    <row r="60" spans="1:10" ht="14.25">
      <c r="A60" s="7" t="s">
        <v>90</v>
      </c>
      <c r="B60" s="30" t="s">
        <v>91</v>
      </c>
      <c r="C60" s="45">
        <v>0</v>
      </c>
      <c r="D60" s="45">
        <v>0</v>
      </c>
      <c r="E60" s="28">
        <f>PersonalCare[[#This Row],[Projected Cost]]-PersonalCare[[#This Row],[Actual Cost]]</f>
        <v>0</v>
      </c>
      <c r="F60" s="12"/>
      <c r="G60" s="16"/>
      <c r="H60" s="16"/>
      <c r="I60" s="16"/>
      <c r="J60" s="16"/>
    </row>
    <row r="61" spans="1:10" ht="14.25">
      <c r="B61" s="30" t="s">
        <v>92</v>
      </c>
      <c r="C61" s="45">
        <v>0</v>
      </c>
      <c r="D61" s="45">
        <v>0</v>
      </c>
      <c r="E61" s="28">
        <f>PersonalCare[[#This Row],[Projected Cost]]-PersonalCare[[#This Row],[Actual Cost]]</f>
        <v>0</v>
      </c>
      <c r="F61" s="12"/>
      <c r="G61" s="56" t="s">
        <v>93</v>
      </c>
      <c r="H61" s="56"/>
      <c r="I61" s="56"/>
      <c r="J61" s="13">
        <f>SUBTOTAL(109,Housing[Projected Cost],Transportation[Projected Cost],Insurance[Projected Cost],Food[Projected Cost],Pets[Projected Cost],PersonalCare[Projected Cost],Entertainment[Projected Cost],Loans[Projected Cost],Taxes[Projected Cost],Savings[Projected Cost],Gifts[Projected Cost],Legal[Projected Cost])</f>
        <v>0</v>
      </c>
    </row>
    <row r="62" spans="1:10" ht="14.25">
      <c r="B62" s="30" t="s">
        <v>94</v>
      </c>
      <c r="C62" s="45">
        <v>0</v>
      </c>
      <c r="D62" s="45">
        <v>0</v>
      </c>
      <c r="E62" s="28">
        <f>PersonalCare[[#This Row],[Projected Cost]]-PersonalCare[[#This Row],[Actual Cost]]</f>
        <v>0</v>
      </c>
      <c r="F62" s="12"/>
      <c r="G62" s="56"/>
      <c r="H62" s="56"/>
      <c r="I62" s="56"/>
      <c r="J62" s="13"/>
    </row>
    <row r="63" spans="1:10" ht="28.5">
      <c r="B63" s="30" t="s">
        <v>95</v>
      </c>
      <c r="C63" s="45">
        <v>0</v>
      </c>
      <c r="D63" s="45">
        <v>0</v>
      </c>
      <c r="E63" s="28">
        <f>PersonalCare[[#This Row],[Projected Cost]]-PersonalCare[[#This Row],[Actual Cost]]</f>
        <v>0</v>
      </c>
      <c r="F63" s="12"/>
      <c r="G63" s="57" t="s">
        <v>96</v>
      </c>
      <c r="H63" s="57"/>
      <c r="I63" s="57"/>
      <c r="J63" s="13">
        <f>SUBTOTAL(109,Housing[Actual Cost],Transportation[Actual Cost],Insurance[Actual Cost],Food[Actual Cost],Pets[Actual Cost],PersonalCare[Actual Cost],Entertainment[Actual Cost],Loans[Actual Cost],Taxes[Actual Cost],Savings[Actual Cost],Gifts[Actual Cost],Legal[Actual Cost])</f>
        <v>0</v>
      </c>
    </row>
    <row r="64" spans="1:10" ht="14.25">
      <c r="B64" s="21" t="s">
        <v>39</v>
      </c>
      <c r="C64" s="44">
        <v>0</v>
      </c>
      <c r="D64" s="44">
        <v>0</v>
      </c>
      <c r="E64" s="15">
        <f>PersonalCare[[#This Row],[Projected Cost]]-PersonalCare[[#This Row],[Actual Cost]]</f>
        <v>0</v>
      </c>
      <c r="F64" s="12"/>
      <c r="G64" s="57"/>
      <c r="H64" s="57"/>
      <c r="I64" s="57"/>
      <c r="J64" s="13"/>
    </row>
    <row r="65" spans="2:10" ht="14.25">
      <c r="B65" s="20" t="s">
        <v>42</v>
      </c>
      <c r="C65" s="22">
        <f>SUM(PersonalCare[Projected Cost])</f>
        <v>0</v>
      </c>
      <c r="D65" s="22">
        <f>SUM(PersonalCare[Actual Cost])</f>
        <v>0</v>
      </c>
      <c r="E65" s="15">
        <f>SUBTOTAL(109,PersonalCare[Difference])</f>
        <v>0</v>
      </c>
      <c r="F65" s="12"/>
      <c r="G65" s="58" t="s">
        <v>97</v>
      </c>
      <c r="H65" s="58"/>
      <c r="I65" s="58"/>
      <c r="J65" s="13">
        <f>J61-J63</f>
        <v>0</v>
      </c>
    </row>
    <row r="66" spans="2:10">
      <c r="B66" s="9"/>
      <c r="C66" s="9"/>
      <c r="D66" s="9"/>
      <c r="E66" s="9"/>
      <c r="G66" s="58"/>
      <c r="H66" s="58"/>
      <c r="I66" s="58"/>
      <c r="J66" s="13"/>
    </row>
  </sheetData>
  <mergeCells count="21">
    <mergeCell ref="B1:C3"/>
    <mergeCell ref="G65:I66"/>
    <mergeCell ref="J65:J66"/>
    <mergeCell ref="J61:J62"/>
    <mergeCell ref="J63:J64"/>
    <mergeCell ref="G63:I64"/>
    <mergeCell ref="J9:J10"/>
    <mergeCell ref="J7:J8"/>
    <mergeCell ref="J5:J6"/>
    <mergeCell ref="G61:I62"/>
    <mergeCell ref="C5:D5"/>
    <mergeCell ref="B9:B11"/>
    <mergeCell ref="B5:B7"/>
    <mergeCell ref="G9:I10"/>
    <mergeCell ref="G7:I8"/>
    <mergeCell ref="G5:I6"/>
    <mergeCell ref="C11:D11"/>
    <mergeCell ref="C10:D10"/>
    <mergeCell ref="C9:D9"/>
    <mergeCell ref="C7:D7"/>
    <mergeCell ref="C6:D6"/>
  </mergeCells>
  <conditionalFormatting sqref="J9:J10">
    <cfRule type="cellIs" dxfId="133" priority="2" operator="lessThan">
      <formula>0</formula>
    </cfRule>
  </conditionalFormatting>
  <conditionalFormatting sqref="J65:J66">
    <cfRule type="cellIs" dxfId="132" priority="1" operator="lessThan">
      <formula>0</formula>
    </cfRule>
  </conditionalFormatting>
  <printOptions horizontalCentered="1"/>
  <pageMargins left="0.4" right="0.4" top="0.4" bottom="0.4" header="0.3" footer="0.3"/>
  <pageSetup scale="74" fitToHeight="0" orientation="portrait" r:id="rId1"/>
  <headerFooter differentFirst="1">
    <oddFooter>Page &amp;P of &amp;N</oddFooter>
  </headerFooter>
  <ignoredErrors>
    <ignoredError sqref="J14:J22 E27:E33 J26:J31 J35:J38 E37:E40 E44:E46 J42:J44 J48:J50 J58 J62 E58:E64 E50:E54 J54:J56 J64" emptyCellReference="1"/>
  </ignoredErrors>
  <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A58CDC10-ABEC-4481-B96A-4E286E4D6704}"/>
</file>

<file path=customXml/itemProps2.xml><?xml version="1.0" encoding="utf-8"?>
<ds:datastoreItem xmlns:ds="http://schemas.openxmlformats.org/officeDocument/2006/customXml" ds:itemID="{A421AA56-93FF-42F2-9B83-858AC84E66F6}"/>
</file>

<file path=customXml/itemProps3.xml><?xml version="1.0" encoding="utf-8"?>
<ds:datastoreItem xmlns:ds="http://schemas.openxmlformats.org/officeDocument/2006/customXml" ds:itemID="{B3C97F38-AC51-4DF5-A8A1-C688B0C06A98}"/>
</file>

<file path=docProps/app.xml><?xml version="1.0" encoding="utf-8"?>
<Properties xmlns="http://schemas.openxmlformats.org/officeDocument/2006/extended-properties" xmlns:vt="http://schemas.openxmlformats.org/officeDocument/2006/docPropsVTypes">
  <Template>TM04101071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2022-11-06T05:44:32Z</dcterms:created>
  <dcterms:modified xsi:type="dcterms:W3CDTF">2026-08-05T17:43:59Z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{A44787D4-0540-4523-9961-78E4036D8C6D}">
    <vt:lpwstr>{BCFD4437-E96B-44B9-94B1-AAA6225C7F63}</vt:lpwstr>
  </property>
</Properties>
</file>